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<sst xmlns="http://schemas.openxmlformats.org/spreadsheetml/2006/main" count="172" uniqueCount="144">
  <si>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</si>
  <si>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</si>
  <si>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</si>
  <si>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</si>
  <si>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</si>
  <si>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</si>
  <si>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</si>
  <si>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</si>
  <si>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</si>
  <si>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</si>
  <si>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</si>
  <si>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</si>
  <si>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</si>
  <si>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</si>
  <si>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</si>
  <si>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</si>
  <si>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</si>
  <si>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</si>
  <si>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</si>
  <si>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</si>
  <si>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</si>
  <si>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</si>
  <si>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</si>
  <si>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</si>
  <si>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</si>
  <si>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</si>
  <si>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</si>
  <si>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</si>
  <si>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</si>
  <si>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</si>
  <si>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</si>
  <si>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</si>
  <si>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</si>
  <si>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</si>
  <si>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</si>
  <si>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</si>
  <si>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</si>
  <si>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</si>
  <si>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</si>
  <si>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</si>
  <si>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</si>
  <si>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</si>
  <si>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</si>
  <si>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</si>
  <si>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</si>
  <si>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</si>
  <si>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</si>
  <si>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</si>
  <si>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</si>
  <si>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</si>
  <si>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</si>
  <si>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</si>
  <si>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</si>
  <si>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</si>
  <si>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</si>
  <si>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</si>
  <si>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</si>
  <si>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</si>
  <si>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</si>
  <si>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</si>
  <si>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</si>
  <si>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</si>
  <si>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</si>
  <si>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</si>
  <si>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</si>
  <si>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</si>
  <si>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</si>
  <si>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</si>
  <si>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</si>
  <si>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</si>
  <si>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</si>
  <si>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</si>
  <si>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</si>
  <si>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</si>
  <si>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</si>
  <si>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</si>
  <si>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</si>
  <si>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</si>
  <si>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</si>
  <si>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</si>
  <si>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</si>
  <si>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</si>
  <si>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</si>
  <si>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</si>
  <si>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</si>
  <si>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</si>
  <si>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</si>
  <si>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</si>
  <si>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</si>
  <si>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</si>
  <si>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</si>
  <si>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</si>
  <si>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</si>
  <si>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</si>
  <si>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</si>
  <si>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</si>
  <si>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</si>
  <si>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</si>
  <si>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</si>
  <si>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</si>
  <si>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</si>
  <si>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</si>
  <si>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</si>
  <si>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</si>
  <si>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</si>
  <si>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</si>
  <si>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</si>
  <si>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</si>
  <si>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</si>
  <si>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</si>
  <si>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</si>
  <si>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</si>
  <si>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</si>
  <si>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</si>
  <si>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</si>
  <si>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</si>
  <si>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</si>
  <si>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</si>
  <si>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</si>
  <si>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</si>
  <si>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</si>
  <si>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</si>
  <si>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</si>
  <si>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</si>
  <si>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</si>
  <si>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</si>
  <si>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</si>
  <si>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</si>
  <si>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</si>
  <si>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</si>
  <si>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</si>
  <si>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</si>
  <si>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</si>
  <si>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</si>
  <si>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</si>
  <si>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</si>
  <si>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9 липня 2015 року</t>
  </si>
  <si>
    <t>перше півріччя 2015 року</t>
  </si>
  <si>
    <t>ТУ ДСА України в Львiвській областi</t>
  </si>
  <si>
    <t>Дейнека В.С.</t>
  </si>
  <si>
    <t>Куцір О.А.</t>
  </si>
  <si>
    <t>(032) 261 57 22</t>
  </si>
  <si>
    <t>stat1@lv.court.gov.ua</t>
  </si>
  <si>
    <t>79018, м. Львів, вул. Чоловського, 2</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</si>
</sst>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7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3" fillId="0" borderId="12" xfId="41" applyNumberFormat="1" applyBorder="1" applyAlignment="1">
      <alignment horizontal="left"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1@lv.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46">
      <selection activeCell="N58" sqref="N58"/>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22183</v>
      </c>
      <c r="D9" s="81">
        <f aca="true" t="shared" si="0" ref="D9:T9">SUM(D10:D16,D19:D27)</f>
        <v>62</v>
      </c>
      <c r="E9" s="74">
        <f t="shared" si="0"/>
        <v>8036235.4700000025</v>
      </c>
      <c r="F9" s="74">
        <f t="shared" si="0"/>
        <v>34645.11000000001</v>
      </c>
      <c r="G9" s="117">
        <f t="shared" si="0"/>
        <v>17440</v>
      </c>
      <c r="H9" s="74">
        <f t="shared" si="0"/>
        <v>7449551.170000003</v>
      </c>
      <c r="I9" s="81">
        <f t="shared" si="0"/>
        <v>31</v>
      </c>
      <c r="J9" s="74">
        <f t="shared" si="0"/>
        <v>18125.54</v>
      </c>
      <c r="K9" s="81">
        <f>SUM(K10:K16,K19:K27)</f>
        <v>313</v>
      </c>
      <c r="L9" s="74">
        <f t="shared" si="0"/>
        <v>158614.72</v>
      </c>
      <c r="M9" s="74">
        <f t="shared" si="0"/>
        <v>1055</v>
      </c>
      <c r="N9" s="74">
        <f t="shared" si="0"/>
        <v>273435.50000000035</v>
      </c>
      <c r="O9" s="81">
        <f t="shared" si="0"/>
        <v>3632</v>
      </c>
      <c r="P9" s="74">
        <f t="shared" si="0"/>
        <v>1207882.8499999999</v>
      </c>
      <c r="Q9" s="81">
        <f t="shared" si="0"/>
        <v>1</v>
      </c>
      <c r="R9" s="74">
        <f t="shared" si="0"/>
        <v>121.8</v>
      </c>
      <c r="S9" s="81">
        <f t="shared" si="0"/>
        <v>3631</v>
      </c>
      <c r="T9" s="74">
        <f t="shared" si="0"/>
        <v>1207761.0499999998</v>
      </c>
    </row>
    <row r="10" spans="1:20" ht="16.5" customHeight="1">
      <c r="A10" s="82">
        <v>2</v>
      </c>
      <c r="B10" s="98" t="s">
        <v>5</v>
      </c>
      <c r="C10" s="84">
        <v>8269</v>
      </c>
      <c r="D10" s="84">
        <v>33</v>
      </c>
      <c r="E10" s="75">
        <v>5584707.64</v>
      </c>
      <c r="F10" s="75">
        <v>28798.71</v>
      </c>
      <c r="G10" s="118">
        <v>5507</v>
      </c>
      <c r="H10" s="75">
        <v>5164275.28</v>
      </c>
      <c r="I10" s="75">
        <v>22</v>
      </c>
      <c r="J10" s="75">
        <v>16489.13</v>
      </c>
      <c r="K10" s="75">
        <v>125</v>
      </c>
      <c r="L10" s="75">
        <v>105935.12</v>
      </c>
      <c r="M10" s="75">
        <v>484</v>
      </c>
      <c r="N10" s="75">
        <v>198658.35</v>
      </c>
      <c r="O10" s="84">
        <f aca="true" t="shared" si="1" ref="O10:P12">SUM(Q10,S10)</f>
        <v>2356</v>
      </c>
      <c r="P10" s="75">
        <f t="shared" si="1"/>
        <v>984558.97</v>
      </c>
      <c r="Q10" s="84"/>
      <c r="R10" s="75"/>
      <c r="S10" s="84">
        <v>2356</v>
      </c>
      <c r="T10" s="75">
        <v>984558.97</v>
      </c>
    </row>
    <row r="11" spans="1:20" ht="19.5" customHeight="1">
      <c r="A11" s="82">
        <v>3</v>
      </c>
      <c r="B11" s="98" t="s">
        <v>1</v>
      </c>
      <c r="C11" s="84">
        <v>3432</v>
      </c>
      <c r="D11" s="84">
        <v>19</v>
      </c>
      <c r="E11" s="75">
        <v>829336.199999998</v>
      </c>
      <c r="F11" s="75">
        <v>4263</v>
      </c>
      <c r="G11" s="118">
        <v>2735</v>
      </c>
      <c r="H11" s="75">
        <v>737757.469999999</v>
      </c>
      <c r="I11" s="75">
        <v>2</v>
      </c>
      <c r="J11" s="75">
        <v>487.2</v>
      </c>
      <c r="K11" s="84">
        <v>86</v>
      </c>
      <c r="L11" s="75">
        <v>34496.21</v>
      </c>
      <c r="M11" s="84">
        <v>44</v>
      </c>
      <c r="N11" s="75">
        <v>9256.8</v>
      </c>
      <c r="O11" s="84">
        <f t="shared" si="1"/>
        <v>533</v>
      </c>
      <c r="P11" s="75">
        <f t="shared" si="1"/>
        <v>127402.8</v>
      </c>
      <c r="Q11" s="84"/>
      <c r="R11" s="75"/>
      <c r="S11" s="84">
        <v>533</v>
      </c>
      <c r="T11" s="75">
        <v>127402.8</v>
      </c>
    </row>
    <row r="12" spans="1:20" ht="15" customHeight="1">
      <c r="A12" s="82">
        <v>4</v>
      </c>
      <c r="B12" s="98" t="s">
        <v>67</v>
      </c>
      <c r="C12" s="84">
        <v>2950</v>
      </c>
      <c r="D12" s="84">
        <v>3</v>
      </c>
      <c r="E12" s="75">
        <v>709119.599999999</v>
      </c>
      <c r="F12" s="75">
        <v>730.8</v>
      </c>
      <c r="G12" s="118">
        <v>2881</v>
      </c>
      <c r="H12" s="75">
        <v>725959.979999999</v>
      </c>
      <c r="I12" s="75">
        <v>2</v>
      </c>
      <c r="J12" s="75">
        <v>487.2</v>
      </c>
      <c r="K12" s="84">
        <v>37</v>
      </c>
      <c r="L12" s="75">
        <v>9263.2</v>
      </c>
      <c r="M12" s="84">
        <v>5</v>
      </c>
      <c r="N12" s="75">
        <v>1218</v>
      </c>
      <c r="O12" s="84">
        <f t="shared" si="1"/>
        <v>41</v>
      </c>
      <c r="P12" s="75">
        <f t="shared" si="1"/>
        <v>9744</v>
      </c>
      <c r="Q12" s="84"/>
      <c r="R12" s="75"/>
      <c r="S12" s="84">
        <v>41</v>
      </c>
      <c r="T12" s="75">
        <v>9744</v>
      </c>
    </row>
    <row r="13" spans="1:20" ht="15.75" customHeight="1">
      <c r="A13" s="82">
        <v>5</v>
      </c>
      <c r="B13" s="98" t="s">
        <v>68</v>
      </c>
      <c r="C13" s="84">
        <v>13</v>
      </c>
      <c r="D13" s="84"/>
      <c r="E13" s="75">
        <v>4141.04</v>
      </c>
      <c r="F13" s="75"/>
      <c r="G13" s="118">
        <v>12</v>
      </c>
      <c r="H13" s="75">
        <v>8588.46</v>
      </c>
      <c r="I13" s="75"/>
      <c r="J13" s="75"/>
      <c r="K13" s="75">
        <v>3</v>
      </c>
      <c r="L13" s="75">
        <v>730.2</v>
      </c>
      <c r="M13" s="75"/>
      <c r="N13" s="75"/>
      <c r="O13" s="84">
        <f aca="true" t="shared" si="2" ref="O13:P43">SUM(Q13,S13)</f>
        <v>1</v>
      </c>
      <c r="P13" s="75">
        <f t="shared" si="2"/>
        <v>243.6</v>
      </c>
      <c r="Q13" s="84"/>
      <c r="R13" s="75"/>
      <c r="S13" s="84">
        <v>1</v>
      </c>
      <c r="T13" s="75">
        <v>243.6</v>
      </c>
    </row>
    <row r="14" spans="1:20" ht="16.5" customHeight="1">
      <c r="A14" s="82">
        <v>6</v>
      </c>
      <c r="B14" s="98" t="s">
        <v>6</v>
      </c>
      <c r="C14" s="84">
        <v>5149</v>
      </c>
      <c r="D14" s="84"/>
      <c r="E14" s="75">
        <v>608356.900000005</v>
      </c>
      <c r="F14" s="75"/>
      <c r="G14" s="118">
        <v>4213</v>
      </c>
      <c r="H14" s="75">
        <v>531222.270000004</v>
      </c>
      <c r="I14" s="75">
        <v>5</v>
      </c>
      <c r="J14" s="75">
        <v>662.01</v>
      </c>
      <c r="K14" s="75">
        <v>26</v>
      </c>
      <c r="L14" s="75">
        <v>3219.81</v>
      </c>
      <c r="M14" s="75">
        <v>521</v>
      </c>
      <c r="N14" s="75">
        <v>64058.7500000004</v>
      </c>
      <c r="O14" s="84">
        <f t="shared" si="2"/>
        <v>497</v>
      </c>
      <c r="P14" s="75">
        <f t="shared" si="2"/>
        <v>61573.4799999998</v>
      </c>
      <c r="Q14" s="84"/>
      <c r="R14" s="75"/>
      <c r="S14" s="84">
        <v>497</v>
      </c>
      <c r="T14" s="75">
        <v>61573.4799999998</v>
      </c>
    </row>
    <row r="15" spans="1:20" ht="21" customHeight="1">
      <c r="A15" s="82">
        <v>7</v>
      </c>
      <c r="B15" s="98" t="s">
        <v>7</v>
      </c>
      <c r="C15" s="84">
        <v>1265</v>
      </c>
      <c r="D15" s="84">
        <v>3</v>
      </c>
      <c r="E15" s="75">
        <v>153224.4</v>
      </c>
      <c r="F15" s="75">
        <v>365.4</v>
      </c>
      <c r="G15" s="118">
        <v>1038</v>
      </c>
      <c r="H15" s="75">
        <v>141620.55</v>
      </c>
      <c r="I15" s="75"/>
      <c r="J15" s="75"/>
      <c r="K15" s="75">
        <v>22</v>
      </c>
      <c r="L15" s="75">
        <v>2921.1</v>
      </c>
      <c r="M15" s="75"/>
      <c r="N15" s="75"/>
      <c r="O15" s="84">
        <f t="shared" si="2"/>
        <v>182</v>
      </c>
      <c r="P15" s="75">
        <f t="shared" si="2"/>
        <v>21802.2</v>
      </c>
      <c r="Q15" s="84">
        <v>1</v>
      </c>
      <c r="R15" s="75">
        <v>121.8</v>
      </c>
      <c r="S15" s="84">
        <v>181</v>
      </c>
      <c r="T15" s="75">
        <v>21680.4</v>
      </c>
    </row>
    <row r="16" spans="1:20" ht="33.75" customHeight="1">
      <c r="A16" s="82">
        <v>8</v>
      </c>
      <c r="B16" s="98" t="s">
        <v>71</v>
      </c>
      <c r="C16" s="75">
        <f aca="true" t="shared" si="3" ref="C16:L16">SUM(C17:C18)</f>
        <v>23</v>
      </c>
      <c r="D16" s="75">
        <f t="shared" si="3"/>
        <v>0</v>
      </c>
      <c r="E16" s="75">
        <f t="shared" si="3"/>
        <v>15594.4</v>
      </c>
      <c r="F16" s="75">
        <f t="shared" si="3"/>
        <v>0</v>
      </c>
      <c r="G16" s="118">
        <f t="shared" si="3"/>
        <v>20</v>
      </c>
      <c r="H16" s="75">
        <f t="shared" si="3"/>
        <v>7458.52</v>
      </c>
      <c r="I16" s="75">
        <f t="shared" si="3"/>
        <v>0</v>
      </c>
      <c r="J16" s="75">
        <f t="shared" si="3"/>
        <v>0</v>
      </c>
      <c r="K16" s="75">
        <f t="shared" si="3"/>
        <v>2</v>
      </c>
      <c r="L16" s="75">
        <f t="shared" si="3"/>
        <v>343.88</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8</v>
      </c>
      <c r="D17" s="84"/>
      <c r="E17" s="75">
        <v>1948.8</v>
      </c>
      <c r="F17" s="75"/>
      <c r="G17" s="118">
        <v>6</v>
      </c>
      <c r="H17" s="75">
        <v>1668.4</v>
      </c>
      <c r="I17" s="75"/>
      <c r="J17" s="75"/>
      <c r="K17" s="84"/>
      <c r="L17" s="75"/>
      <c r="M17" s="84"/>
      <c r="N17" s="75"/>
      <c r="O17" s="84">
        <f t="shared" si="2"/>
        <v>0</v>
      </c>
      <c r="P17" s="75">
        <f t="shared" si="2"/>
        <v>0</v>
      </c>
      <c r="Q17" s="84"/>
      <c r="R17" s="75"/>
      <c r="S17" s="84"/>
      <c r="T17" s="75"/>
    </row>
    <row r="18" spans="1:20" ht="23.25" customHeight="1">
      <c r="A18" s="82">
        <v>10</v>
      </c>
      <c r="B18" s="99" t="s">
        <v>2</v>
      </c>
      <c r="C18" s="84">
        <v>15</v>
      </c>
      <c r="D18" s="84"/>
      <c r="E18" s="75">
        <v>13645.6</v>
      </c>
      <c r="F18" s="75"/>
      <c r="G18" s="118">
        <v>14</v>
      </c>
      <c r="H18" s="75">
        <v>5790.12</v>
      </c>
      <c r="I18" s="75"/>
      <c r="J18" s="75"/>
      <c r="K18" s="84">
        <v>2</v>
      </c>
      <c r="L18" s="75">
        <v>343.88</v>
      </c>
      <c r="M18" s="84"/>
      <c r="N18" s="75"/>
      <c r="O18" s="84">
        <f t="shared" si="2"/>
        <v>0</v>
      </c>
      <c r="P18" s="75">
        <f t="shared" si="2"/>
        <v>0</v>
      </c>
      <c r="Q18" s="84"/>
      <c r="R18" s="75"/>
      <c r="S18" s="84"/>
      <c r="T18" s="75"/>
    </row>
    <row r="19" spans="1:20" ht="17.25" customHeight="1">
      <c r="A19" s="82">
        <v>11</v>
      </c>
      <c r="B19" s="98" t="s">
        <v>17</v>
      </c>
      <c r="C19" s="84">
        <v>313</v>
      </c>
      <c r="D19" s="84">
        <v>3</v>
      </c>
      <c r="E19" s="75">
        <v>37758</v>
      </c>
      <c r="F19" s="75">
        <v>365.4</v>
      </c>
      <c r="G19" s="118">
        <v>289</v>
      </c>
      <c r="H19" s="75">
        <v>36022.15</v>
      </c>
      <c r="I19" s="75"/>
      <c r="J19" s="75"/>
      <c r="K19" s="84">
        <v>1</v>
      </c>
      <c r="L19" s="75">
        <v>121.8</v>
      </c>
      <c r="M19" s="84"/>
      <c r="N19" s="75"/>
      <c r="O19" s="84">
        <f t="shared" si="2"/>
        <v>13</v>
      </c>
      <c r="P19" s="75">
        <f t="shared" si="2"/>
        <v>1583.4</v>
      </c>
      <c r="Q19" s="84"/>
      <c r="R19" s="75"/>
      <c r="S19" s="84">
        <v>13</v>
      </c>
      <c r="T19" s="75">
        <v>1583.4</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51</v>
      </c>
      <c r="D21" s="84"/>
      <c r="E21" s="75">
        <v>6423.09</v>
      </c>
      <c r="F21" s="75"/>
      <c r="G21" s="118">
        <v>40</v>
      </c>
      <c r="H21" s="75">
        <v>8388.94</v>
      </c>
      <c r="I21" s="75"/>
      <c r="J21" s="75"/>
      <c r="K21" s="84">
        <v>1</v>
      </c>
      <c r="L21" s="75">
        <v>121.8</v>
      </c>
      <c r="M21" s="84"/>
      <c r="N21" s="75"/>
      <c r="O21" s="84">
        <f t="shared" si="2"/>
        <v>2</v>
      </c>
      <c r="P21" s="75">
        <f t="shared" si="2"/>
        <v>243.6</v>
      </c>
      <c r="Q21" s="84"/>
      <c r="R21" s="75"/>
      <c r="S21" s="84">
        <v>2</v>
      </c>
      <c r="T21" s="75">
        <v>243.6</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715</v>
      </c>
      <c r="D23" s="84">
        <v>1</v>
      </c>
      <c r="E23" s="75">
        <v>86843.4</v>
      </c>
      <c r="F23" s="75">
        <v>121.8</v>
      </c>
      <c r="G23" s="118">
        <v>702</v>
      </c>
      <c r="H23" s="75">
        <v>87526.75</v>
      </c>
      <c r="I23" s="75"/>
      <c r="J23" s="75"/>
      <c r="K23" s="84">
        <v>10</v>
      </c>
      <c r="L23" s="75">
        <v>1461.6</v>
      </c>
      <c r="M23" s="84">
        <v>1</v>
      </c>
      <c r="N23" s="75">
        <v>243.6</v>
      </c>
      <c r="O23" s="84">
        <f t="shared" si="2"/>
        <v>7</v>
      </c>
      <c r="P23" s="75">
        <f t="shared" si="2"/>
        <v>730.8</v>
      </c>
      <c r="Q23" s="84"/>
      <c r="R23" s="75"/>
      <c r="S23" s="84">
        <v>7</v>
      </c>
      <c r="T23" s="75">
        <v>730.8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v>3</v>
      </c>
      <c r="D26" s="84"/>
      <c r="E26" s="75">
        <v>730.8</v>
      </c>
      <c r="F26" s="75"/>
      <c r="G26" s="118">
        <v>3</v>
      </c>
      <c r="H26" s="75">
        <v>730.8</v>
      </c>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905</v>
      </c>
      <c r="D44" s="81">
        <f aca="true" t="shared" si="5" ref="D44:T44">SUM(D45:D51)</f>
        <v>0</v>
      </c>
      <c r="E44" s="74">
        <f>SUM(E45:E51)</f>
        <v>71280.2</v>
      </c>
      <c r="F44" s="74">
        <f t="shared" si="5"/>
        <v>0</v>
      </c>
      <c r="G44" s="117">
        <f>SUM(G45:G51)</f>
        <v>716</v>
      </c>
      <c r="H44" s="74">
        <f>SUM(H45:H51)</f>
        <v>69919.3</v>
      </c>
      <c r="I44" s="81">
        <f t="shared" si="5"/>
        <v>0</v>
      </c>
      <c r="J44" s="74">
        <f t="shared" si="5"/>
        <v>0</v>
      </c>
      <c r="K44" s="81">
        <f t="shared" si="5"/>
        <v>18</v>
      </c>
      <c r="L44" s="74">
        <f t="shared" si="5"/>
        <v>3352.6200000000003</v>
      </c>
      <c r="M44" s="81">
        <f>SUM(M45:M51)</f>
        <v>2</v>
      </c>
      <c r="N44" s="74">
        <f>SUM(N45:N51)</f>
        <v>111.75</v>
      </c>
      <c r="O44" s="81">
        <f t="shared" si="5"/>
        <v>144</v>
      </c>
      <c r="P44" s="74">
        <f t="shared" si="5"/>
        <v>10828.020000000002</v>
      </c>
      <c r="Q44" s="81">
        <f t="shared" si="5"/>
        <v>0</v>
      </c>
      <c r="R44" s="74">
        <f t="shared" si="5"/>
        <v>0</v>
      </c>
      <c r="S44" s="81">
        <f t="shared" si="5"/>
        <v>144</v>
      </c>
      <c r="T44" s="74">
        <f t="shared" si="5"/>
        <v>10828.020000000002</v>
      </c>
    </row>
    <row r="45" spans="1:20" ht="13.5" customHeight="1">
      <c r="A45" s="82">
        <v>37</v>
      </c>
      <c r="B45" s="98" t="s">
        <v>69</v>
      </c>
      <c r="C45" s="84">
        <v>46</v>
      </c>
      <c r="D45" s="84"/>
      <c r="E45" s="75">
        <v>7359.56</v>
      </c>
      <c r="F45" s="75"/>
      <c r="G45" s="118">
        <v>25</v>
      </c>
      <c r="H45" s="75">
        <v>9038.11</v>
      </c>
      <c r="I45" s="75"/>
      <c r="J45" s="75"/>
      <c r="K45" s="84"/>
      <c r="L45" s="75"/>
      <c r="M45" s="84">
        <v>1</v>
      </c>
      <c r="N45" s="75">
        <v>73.08</v>
      </c>
      <c r="O45" s="84">
        <f aca="true" t="shared" si="6" ref="O45:P57">SUM(Q45,S45)</f>
        <v>21</v>
      </c>
      <c r="P45" s="75">
        <f t="shared" si="6"/>
        <v>1680.84</v>
      </c>
      <c r="Q45" s="84"/>
      <c r="R45" s="75"/>
      <c r="S45" s="84">
        <v>21</v>
      </c>
      <c r="T45" s="75">
        <v>1680.84</v>
      </c>
    </row>
    <row r="46" spans="1:20" ht="15" customHeight="1">
      <c r="A46" s="82">
        <v>38</v>
      </c>
      <c r="B46" s="98" t="s">
        <v>70</v>
      </c>
      <c r="C46" s="84">
        <v>828</v>
      </c>
      <c r="D46" s="84"/>
      <c r="E46" s="75">
        <v>60400.62</v>
      </c>
      <c r="F46" s="75"/>
      <c r="G46" s="118">
        <v>665</v>
      </c>
      <c r="H46" s="75">
        <v>57630.62</v>
      </c>
      <c r="I46" s="75"/>
      <c r="J46" s="75"/>
      <c r="K46" s="84">
        <v>17</v>
      </c>
      <c r="L46" s="75">
        <v>3230.82</v>
      </c>
      <c r="M46" s="84">
        <v>1</v>
      </c>
      <c r="N46" s="75">
        <v>38.67</v>
      </c>
      <c r="O46" s="84">
        <f>SUM(Q46,S46)</f>
        <v>118</v>
      </c>
      <c r="P46" s="75">
        <f>SUM(R46,T46)</f>
        <v>8623.44</v>
      </c>
      <c r="Q46" s="84"/>
      <c r="R46" s="75"/>
      <c r="S46" s="84">
        <v>118</v>
      </c>
      <c r="T46" s="75">
        <v>8623.44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3</v>
      </c>
      <c r="D48" s="84"/>
      <c r="E48" s="75">
        <v>109.62</v>
      </c>
      <c r="F48" s="75"/>
      <c r="G48" s="118">
        <v>2</v>
      </c>
      <c r="H48" s="75">
        <v>127.89</v>
      </c>
      <c r="I48" s="75"/>
      <c r="J48" s="75"/>
      <c r="K48" s="84"/>
      <c r="L48" s="75"/>
      <c r="M48" s="84"/>
      <c r="N48" s="75"/>
      <c r="O48" s="84">
        <f t="shared" si="6"/>
        <v>1</v>
      </c>
      <c r="P48" s="75">
        <f t="shared" si="6"/>
        <v>36.54</v>
      </c>
      <c r="Q48" s="84"/>
      <c r="R48" s="75"/>
      <c r="S48" s="84">
        <v>1</v>
      </c>
      <c r="T48" s="75">
        <v>36.54</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28</v>
      </c>
      <c r="D50" s="84"/>
      <c r="E50" s="75">
        <v>3410.4</v>
      </c>
      <c r="F50" s="75"/>
      <c r="G50" s="118">
        <v>24</v>
      </c>
      <c r="H50" s="75">
        <v>3122.68</v>
      </c>
      <c r="I50" s="75"/>
      <c r="J50" s="75"/>
      <c r="K50" s="84">
        <v>1</v>
      </c>
      <c r="L50" s="75">
        <v>121.8</v>
      </c>
      <c r="M50" s="84"/>
      <c r="N50" s="75"/>
      <c r="O50" s="84">
        <f t="shared" si="6"/>
        <v>4</v>
      </c>
      <c r="P50" s="75">
        <f t="shared" si="6"/>
        <v>487.2</v>
      </c>
      <c r="Q50" s="84"/>
      <c r="R50" s="75"/>
      <c r="S50" s="84">
        <v>4</v>
      </c>
      <c r="T50" s="75">
        <v>487.2</v>
      </c>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619</v>
      </c>
      <c r="D52" s="81">
        <f aca="true" t="shared" si="7" ref="D52:T52">SUM(D53:D57)</f>
        <v>0</v>
      </c>
      <c r="E52" s="74">
        <f t="shared" si="7"/>
        <v>6190</v>
      </c>
      <c r="F52" s="74">
        <f t="shared" si="7"/>
        <v>0</v>
      </c>
      <c r="G52" s="117">
        <f>SUM(G53:G57)</f>
        <v>548</v>
      </c>
      <c r="H52" s="74">
        <f>SUM(H53:H57)</f>
        <v>5291.86</v>
      </c>
      <c r="I52" s="81">
        <f t="shared" si="7"/>
        <v>0</v>
      </c>
      <c r="J52" s="74">
        <f t="shared" si="7"/>
        <v>0</v>
      </c>
      <c r="K52" s="81">
        <f t="shared" si="7"/>
        <v>0</v>
      </c>
      <c r="L52" s="74">
        <f t="shared" si="7"/>
        <v>0</v>
      </c>
      <c r="M52" s="81">
        <f>SUM(M53:M57)</f>
        <v>1</v>
      </c>
      <c r="N52" s="74">
        <f>SUM(N53:N57)</f>
        <v>3</v>
      </c>
      <c r="O52" s="81">
        <f t="shared" si="7"/>
        <v>70</v>
      </c>
      <c r="P52" s="74">
        <f t="shared" si="7"/>
        <v>1026</v>
      </c>
      <c r="Q52" s="74">
        <f t="shared" si="7"/>
        <v>0</v>
      </c>
      <c r="R52" s="74">
        <f t="shared" si="7"/>
        <v>0</v>
      </c>
      <c r="S52" s="74">
        <f t="shared" si="7"/>
        <v>70</v>
      </c>
      <c r="T52" s="74">
        <f t="shared" si="7"/>
        <v>1026</v>
      </c>
    </row>
    <row r="53" spans="1:20" ht="14.25" customHeight="1">
      <c r="A53" s="82">
        <v>45</v>
      </c>
      <c r="B53" s="98" t="s">
        <v>33</v>
      </c>
      <c r="C53" s="84">
        <v>300</v>
      </c>
      <c r="D53" s="84">
        <v>0</v>
      </c>
      <c r="E53" s="75">
        <v>1741</v>
      </c>
      <c r="F53" s="75">
        <v>0</v>
      </c>
      <c r="G53" s="118">
        <v>300</v>
      </c>
      <c r="H53" s="75">
        <v>1790.86</v>
      </c>
      <c r="I53" s="75"/>
      <c r="J53" s="75"/>
      <c r="K53" s="84"/>
      <c r="L53" s="75"/>
      <c r="M53" s="84"/>
      <c r="N53" s="75"/>
      <c r="O53" s="84">
        <f t="shared" si="6"/>
        <v>0</v>
      </c>
      <c r="P53" s="75">
        <f t="shared" si="6"/>
        <v>0</v>
      </c>
      <c r="Q53" s="84"/>
      <c r="R53" s="75"/>
      <c r="S53" s="84"/>
      <c r="T53" s="75"/>
    </row>
    <row r="54" spans="1:20" ht="22.5" customHeight="1">
      <c r="A54" s="82">
        <v>46</v>
      </c>
      <c r="B54" s="98" t="s">
        <v>34</v>
      </c>
      <c r="C54" s="84">
        <v>70</v>
      </c>
      <c r="D54" s="84">
        <v>0</v>
      </c>
      <c r="E54" s="75">
        <v>213</v>
      </c>
      <c r="F54" s="75">
        <v>0</v>
      </c>
      <c r="G54" s="118">
        <v>67</v>
      </c>
      <c r="H54" s="75">
        <v>205</v>
      </c>
      <c r="I54" s="75"/>
      <c r="J54" s="75"/>
      <c r="K54" s="84"/>
      <c r="L54" s="75"/>
      <c r="M54" s="84">
        <v>1</v>
      </c>
      <c r="N54" s="75">
        <v>3</v>
      </c>
      <c r="O54" s="84">
        <f t="shared" si="6"/>
        <v>2</v>
      </c>
      <c r="P54" s="75">
        <f t="shared" si="6"/>
        <v>6</v>
      </c>
      <c r="Q54" s="84"/>
      <c r="R54" s="75"/>
      <c r="S54" s="84">
        <v>2</v>
      </c>
      <c r="T54" s="75">
        <v>6</v>
      </c>
    </row>
    <row r="55" spans="1:20" ht="24.75" customHeight="1">
      <c r="A55" s="82">
        <v>47</v>
      </c>
      <c r="B55" s="98" t="s">
        <v>35</v>
      </c>
      <c r="C55" s="84">
        <v>8</v>
      </c>
      <c r="D55" s="84">
        <v>0</v>
      </c>
      <c r="E55" s="75">
        <v>140</v>
      </c>
      <c r="F55" s="75">
        <v>0</v>
      </c>
      <c r="G55" s="118">
        <v>8</v>
      </c>
      <c r="H55" s="75">
        <v>165</v>
      </c>
      <c r="I55" s="75"/>
      <c r="J55" s="75"/>
      <c r="K55" s="84"/>
      <c r="L55" s="75"/>
      <c r="M55" s="84"/>
      <c r="N55" s="75"/>
      <c r="O55" s="84">
        <f t="shared" si="6"/>
        <v>0</v>
      </c>
      <c r="P55" s="75">
        <f t="shared" si="6"/>
        <v>0</v>
      </c>
      <c r="Q55" s="84"/>
      <c r="R55" s="75"/>
      <c r="S55" s="84"/>
      <c r="T55" s="75"/>
    </row>
    <row r="56" spans="1:20" ht="24" customHeight="1">
      <c r="A56" s="82">
        <v>48</v>
      </c>
      <c r="B56" s="98" t="s">
        <v>36</v>
      </c>
      <c r="C56" s="84">
        <v>240</v>
      </c>
      <c r="D56" s="84">
        <v>0</v>
      </c>
      <c r="E56" s="75">
        <v>4095</v>
      </c>
      <c r="F56" s="75">
        <v>0</v>
      </c>
      <c r="G56" s="118">
        <v>172</v>
      </c>
      <c r="H56" s="75">
        <v>3116</v>
      </c>
      <c r="I56" s="75"/>
      <c r="J56" s="75"/>
      <c r="K56" s="84"/>
      <c r="L56" s="75"/>
      <c r="M56" s="84"/>
      <c r="N56" s="75"/>
      <c r="O56" s="84">
        <f t="shared" si="6"/>
        <v>68</v>
      </c>
      <c r="P56" s="75">
        <f t="shared" si="6"/>
        <v>1020</v>
      </c>
      <c r="Q56" s="84"/>
      <c r="R56" s="75"/>
      <c r="S56" s="84">
        <v>68</v>
      </c>
      <c r="T56" s="75">
        <v>1020</v>
      </c>
    </row>
    <row r="57" spans="1:20" ht="50.25" customHeight="1">
      <c r="A57" s="82">
        <v>49</v>
      </c>
      <c r="B57" s="98" t="s">
        <v>37</v>
      </c>
      <c r="C57" s="84">
        <v>1</v>
      </c>
      <c r="D57" s="84">
        <v>0</v>
      </c>
      <c r="E57" s="75">
        <v>1</v>
      </c>
      <c r="F57" s="75">
        <v>0</v>
      </c>
      <c r="G57" s="118">
        <v>1</v>
      </c>
      <c r="H57" s="75">
        <v>15</v>
      </c>
      <c r="I57" s="75"/>
      <c r="J57" s="75"/>
      <c r="K57" s="84"/>
      <c r="L57" s="75"/>
      <c r="M57" s="84"/>
      <c r="N57" s="75"/>
      <c r="O57" s="84">
        <f t="shared" si="6"/>
        <v>0</v>
      </c>
      <c r="P57" s="75">
        <f t="shared" si="6"/>
        <v>0</v>
      </c>
      <c r="Q57" s="84"/>
      <c r="R57" s="75"/>
      <c r="S57" s="84"/>
      <c r="T57" s="75"/>
    </row>
    <row r="58" spans="1:20" ht="43.5" customHeight="1">
      <c r="A58" s="82">
        <v>50</v>
      </c>
      <c r="B58" s="91" t="s">
        <v>126</v>
      </c>
      <c r="C58" s="84">
        <v>7323</v>
      </c>
      <c r="D58" s="84">
        <v>0</v>
      </c>
      <c r="E58" s="75">
        <v>267619.320000002</v>
      </c>
      <c r="F58" s="75">
        <v>0</v>
      </c>
      <c r="G58" s="118">
        <v>4190</v>
      </c>
      <c r="H58" s="75">
        <v>159051.68</v>
      </c>
      <c r="I58" s="75"/>
      <c r="J58" s="75"/>
      <c r="K58" s="84"/>
      <c r="L58" s="75"/>
      <c r="M58" s="84">
        <v>7323</v>
      </c>
      <c r="N58" s="75">
        <v>267618.740000002</v>
      </c>
      <c r="O58" s="84">
        <f>SUM(Q58,S58)</f>
        <v>0</v>
      </c>
      <c r="P58" s="75">
        <f>SUM(R58,T58)</f>
        <v>0</v>
      </c>
      <c r="Q58" s="84"/>
      <c r="R58" s="75"/>
      <c r="S58" s="84"/>
      <c r="T58" s="75"/>
    </row>
    <row r="59" spans="1:20" ht="15.75">
      <c r="A59" s="82">
        <v>51</v>
      </c>
      <c r="B59" s="85" t="s">
        <v>118</v>
      </c>
      <c r="C59" s="74">
        <f>SUM(C9,C28,C44,C52,C58)</f>
        <v>31030</v>
      </c>
      <c r="D59" s="74">
        <f>SUM(D9,D28,D44,D52,D58)</f>
        <v>62</v>
      </c>
      <c r="E59" s="74">
        <f aca="true" t="shared" si="8" ref="E59:T59">SUM(E9,E28,E44,E52,E58)</f>
        <v>8381324.990000005</v>
      </c>
      <c r="F59" s="74">
        <f t="shared" si="8"/>
        <v>34645.11000000001</v>
      </c>
      <c r="G59" s="117">
        <f t="shared" si="8"/>
        <v>22894</v>
      </c>
      <c r="H59" s="74">
        <f t="shared" si="8"/>
        <v>7683814.010000003</v>
      </c>
      <c r="I59" s="74">
        <f t="shared" si="8"/>
        <v>31</v>
      </c>
      <c r="J59" s="74">
        <f t="shared" si="8"/>
        <v>18125.54</v>
      </c>
      <c r="K59" s="74">
        <f t="shared" si="8"/>
        <v>331</v>
      </c>
      <c r="L59" s="74">
        <f t="shared" si="8"/>
        <v>161967.34</v>
      </c>
      <c r="M59" s="74">
        <f t="shared" si="8"/>
        <v>8381</v>
      </c>
      <c r="N59" s="74">
        <f t="shared" si="8"/>
        <v>541168.9900000023</v>
      </c>
      <c r="O59" s="74">
        <f t="shared" si="8"/>
        <v>3846</v>
      </c>
      <c r="P59" s="74">
        <f t="shared" si="8"/>
        <v>1219736.8699999999</v>
      </c>
      <c r="Q59" s="74">
        <f t="shared" si="8"/>
        <v>1</v>
      </c>
      <c r="R59" s="74">
        <f t="shared" si="8"/>
        <v>121.8</v>
      </c>
      <c r="S59" s="74">
        <f t="shared" si="8"/>
        <v>3845</v>
      </c>
      <c r="T59" s="74">
        <f t="shared" si="8"/>
        <v>1219615.0699999998</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&amp;LAED499F0&amp;CФорма № Зведений- 10 (судовий збір), Підрозділ: ТУ ДСА України в Львiвській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31">
      <selection activeCell="M33" sqref="M33"/>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3845</v>
      </c>
      <c r="F5" s="57">
        <f>SUM(F6:F31)</f>
        <v>1219615.0699999998</v>
      </c>
    </row>
    <row r="6" spans="1:6" s="3" customFormat="1" ht="19.5" customHeight="1">
      <c r="A6" s="73">
        <v>2</v>
      </c>
      <c r="B6" s="136" t="s">
        <v>113</v>
      </c>
      <c r="C6" s="137"/>
      <c r="D6" s="138"/>
      <c r="E6" s="55">
        <v>812</v>
      </c>
      <c r="F6" s="77">
        <v>165248.51</v>
      </c>
    </row>
    <row r="7" spans="1:6" s="3" customFormat="1" ht="21.75" customHeight="1">
      <c r="A7" s="73">
        <v>3</v>
      </c>
      <c r="B7" s="136" t="s">
        <v>111</v>
      </c>
      <c r="C7" s="137"/>
      <c r="D7" s="138"/>
      <c r="E7" s="55">
        <v>50</v>
      </c>
      <c r="F7" s="56">
        <v>25256.5</v>
      </c>
    </row>
    <row r="8" spans="1:6" s="3" customFormat="1" ht="15.75" customHeight="1">
      <c r="A8" s="73">
        <v>4</v>
      </c>
      <c r="B8" s="136" t="s">
        <v>59</v>
      </c>
      <c r="C8" s="137"/>
      <c r="D8" s="138"/>
      <c r="E8" s="55">
        <v>1318</v>
      </c>
      <c r="F8" s="56">
        <v>321313.77</v>
      </c>
    </row>
    <row r="9" spans="1:6" s="3" customFormat="1" ht="42" customHeight="1">
      <c r="A9" s="73">
        <v>5</v>
      </c>
      <c r="B9" s="136" t="s">
        <v>114</v>
      </c>
      <c r="C9" s="137"/>
      <c r="D9" s="138"/>
      <c r="E9" s="55">
        <v>2</v>
      </c>
      <c r="F9" s="56">
        <v>3836.15</v>
      </c>
    </row>
    <row r="10" spans="1:6" s="3" customFormat="1" ht="27" customHeight="1">
      <c r="A10" s="73">
        <v>6</v>
      </c>
      <c r="B10" s="136" t="s">
        <v>116</v>
      </c>
      <c r="C10" s="137"/>
      <c r="D10" s="138"/>
      <c r="E10" s="55">
        <v>85</v>
      </c>
      <c r="F10" s="56">
        <v>11872.08</v>
      </c>
    </row>
    <row r="11" spans="1:6" s="3" customFormat="1" ht="15.75" customHeight="1">
      <c r="A11" s="73">
        <v>7</v>
      </c>
      <c r="B11" s="88" t="s">
        <v>60</v>
      </c>
      <c r="C11" s="89"/>
      <c r="D11" s="90"/>
      <c r="E11" s="55">
        <v>57</v>
      </c>
      <c r="F11" s="56">
        <v>37761.54</v>
      </c>
    </row>
    <row r="12" spans="1:6" s="3" customFormat="1" ht="16.5" customHeight="1">
      <c r="A12" s="73">
        <v>8</v>
      </c>
      <c r="B12" s="88" t="s">
        <v>61</v>
      </c>
      <c r="C12" s="89"/>
      <c r="D12" s="90"/>
      <c r="E12" s="55"/>
      <c r="F12" s="56"/>
    </row>
    <row r="13" spans="1:6" s="3" customFormat="1" ht="15.75" customHeight="1">
      <c r="A13" s="73">
        <v>9</v>
      </c>
      <c r="B13" s="88" t="s">
        <v>62</v>
      </c>
      <c r="C13" s="89"/>
      <c r="D13" s="90"/>
      <c r="E13" s="55">
        <v>370</v>
      </c>
      <c r="F13" s="56">
        <v>184072.16</v>
      </c>
    </row>
    <row r="14" spans="1:6" s="3" customFormat="1" ht="27" customHeight="1">
      <c r="A14" s="73">
        <v>10</v>
      </c>
      <c r="B14" s="136" t="s">
        <v>115</v>
      </c>
      <c r="C14" s="137"/>
      <c r="D14" s="138"/>
      <c r="E14" s="55">
        <v>14</v>
      </c>
      <c r="F14" s="56">
        <v>4956.07</v>
      </c>
    </row>
    <row r="15" spans="1:6" s="3" customFormat="1" ht="21" customHeight="1">
      <c r="A15" s="73">
        <v>11</v>
      </c>
      <c r="B15" s="88" t="s">
        <v>22</v>
      </c>
      <c r="C15" s="89"/>
      <c r="D15" s="90"/>
      <c r="E15" s="55">
        <v>283</v>
      </c>
      <c r="F15" s="56">
        <v>82148.34</v>
      </c>
    </row>
    <row r="16" spans="1:6" s="3" customFormat="1" ht="19.5" customHeight="1">
      <c r="A16" s="73">
        <v>12</v>
      </c>
      <c r="B16" s="88" t="s">
        <v>63</v>
      </c>
      <c r="C16" s="89"/>
      <c r="D16" s="90"/>
      <c r="E16" s="55">
        <v>30</v>
      </c>
      <c r="F16" s="56">
        <v>4852.94</v>
      </c>
    </row>
    <row r="17" spans="1:6" s="3" customFormat="1" ht="24" customHeight="1">
      <c r="A17" s="73">
        <v>13</v>
      </c>
      <c r="B17" s="134" t="s">
        <v>23</v>
      </c>
      <c r="C17" s="134"/>
      <c r="D17" s="134"/>
      <c r="E17" s="55">
        <v>325</v>
      </c>
      <c r="F17" s="56">
        <v>64549.72</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v>3</v>
      </c>
      <c r="F22" s="56">
        <v>487.2</v>
      </c>
    </row>
    <row r="23" spans="1:6" s="3" customFormat="1" ht="40.5" customHeight="1">
      <c r="A23" s="73">
        <v>19</v>
      </c>
      <c r="B23" s="134" t="s">
        <v>28</v>
      </c>
      <c r="C23" s="134"/>
      <c r="D23" s="134"/>
      <c r="E23" s="55">
        <v>1</v>
      </c>
      <c r="F23" s="56">
        <v>243.6</v>
      </c>
    </row>
    <row r="24" spans="1:6" s="3" customFormat="1" ht="45" customHeight="1">
      <c r="A24" s="73">
        <v>20</v>
      </c>
      <c r="B24" s="134" t="s">
        <v>65</v>
      </c>
      <c r="C24" s="134"/>
      <c r="D24" s="134"/>
      <c r="E24" s="55">
        <v>146</v>
      </c>
      <c r="F24" s="56">
        <v>88491.86</v>
      </c>
    </row>
    <row r="25" spans="1:6" s="3" customFormat="1" ht="51.75" customHeight="1">
      <c r="A25" s="73">
        <v>21</v>
      </c>
      <c r="B25" s="134" t="s">
        <v>29</v>
      </c>
      <c r="C25" s="134"/>
      <c r="D25" s="134"/>
      <c r="E25" s="55">
        <v>50</v>
      </c>
      <c r="F25" s="56">
        <v>6463.27</v>
      </c>
    </row>
    <row r="26" spans="1:6" s="3" customFormat="1" ht="47.25" customHeight="1">
      <c r="A26" s="73">
        <v>22</v>
      </c>
      <c r="B26" s="134" t="s">
        <v>30</v>
      </c>
      <c r="C26" s="134"/>
      <c r="D26" s="134"/>
      <c r="E26" s="55">
        <v>5</v>
      </c>
      <c r="F26" s="56">
        <v>1191.46</v>
      </c>
    </row>
    <row r="27" spans="1:6" s="3" customFormat="1" ht="36" customHeight="1">
      <c r="A27" s="73">
        <v>23</v>
      </c>
      <c r="B27" s="134" t="s">
        <v>31</v>
      </c>
      <c r="C27" s="134"/>
      <c r="D27" s="134"/>
      <c r="E27" s="55">
        <v>15</v>
      </c>
      <c r="F27" s="56">
        <v>1862.06</v>
      </c>
    </row>
    <row r="28" spans="1:6" s="3" customFormat="1" ht="53.25" customHeight="1">
      <c r="A28" s="73">
        <v>24</v>
      </c>
      <c r="B28" s="134" t="s">
        <v>32</v>
      </c>
      <c r="C28" s="134"/>
      <c r="D28" s="134"/>
      <c r="E28" s="55">
        <v>3</v>
      </c>
      <c r="F28" s="56">
        <v>365.4</v>
      </c>
    </row>
    <row r="29" spans="1:6" s="3" customFormat="1" ht="26.25" customHeight="1">
      <c r="A29" s="73">
        <v>25</v>
      </c>
      <c r="B29" s="134" t="s">
        <v>38</v>
      </c>
      <c r="C29" s="134"/>
      <c r="D29" s="134"/>
      <c r="E29" s="55">
        <v>276</v>
      </c>
      <c r="F29" s="56">
        <v>214642.44</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139</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140</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141</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77" t="s">
        <v>142</v>
      </c>
      <c r="E40" s="106"/>
      <c r="F40" s="116" t="s">
        <v>136</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hyperlinks>
    <hyperlink ref="D40" r:id="rId1" display="stat1@lv.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2"/>
  <headerFooter>
    <oddFooter>&amp;LAED499F0&amp;CФорма № Зведений- 10 (судовий збір), Підрозділ: ТУ ДСА України в Львiвській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M35" sqref="M3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137</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138</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143</v>
      </c>
      <c r="E39" s="151"/>
      <c r="F39" s="151"/>
      <c r="G39" s="151"/>
      <c r="H39" s="152"/>
      <c r="I39" s="11"/>
    </row>
    <row r="40" spans="1:9" ht="12.75" customHeight="1">
      <c r="A40" s="13"/>
      <c r="B40" s="15"/>
      <c r="C40" s="11"/>
      <c r="D40" s="11"/>
      <c r="E40" s="11"/>
      <c r="F40" s="11"/>
      <c r="G40" s="11"/>
      <c r="H40" s="13"/>
      <c r="I40" s="11"/>
    </row>
    <row r="41" spans="1:8" ht="12.75" customHeight="1">
      <c r="A41" s="13"/>
      <c r="B41" s="157"/>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&amp;LAED499F0&amp;C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2015-07-09T14:25:01Z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AED499F0</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